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F80B3878-29CE-4375-9F52-821D5BFACAFB}" xr6:coauthVersionLast="47" xr6:coauthVersionMax="47" xr10:uidLastSave="{00000000-0000-0000-0000-000000000000}"/>
  <bookViews>
    <workbookView xWindow="-120" yWindow="-120" windowWidth="29040" windowHeight="15720" tabRatio="500" xr2:uid="{00000000-000D-0000-FFFF-FFFF00000000}"/>
  </bookViews>
  <sheets>
    <sheet name="04-07-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<sst xmlns="http://schemas.openxmlformats.org/spreadsheetml/2006/main" count="150" uniqueCount="68">
  <si>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</si>
  <si>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</si>
  <si>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</si>
  <si>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</si>
  <si>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</si>
  <si>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</si>
  <si>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</si>
  <si>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</si>
  <si>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</si>
  <si>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</si>
  <si>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</si>
  <si>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</si>
  <si>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</si>
  <si>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</si>
  <si>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</si>
  <si>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</si>
  <si>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</si>
  <si>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</si>
  <si>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</si>
  <si>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</si>
  <si>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</si>
  <si>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</si>
  <si>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</si>
  <si>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</si>
  <si>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</si>
  <si>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</si>
  <si>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</si>
  <si>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</si>
  <si>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</si>
  <si>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</si>
  <si>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</si>
  <si>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</si>
  <si>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</si>
  <si>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</si>
  <si>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</si>
  <si>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</si>
  <si>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</si>
  <si>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</si>
  <si>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</si>
  <si>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</si>
  <si>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</si>
  <si>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</si>
  <si>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</si>
  <si>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</si>
  <si>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</si>
  <si>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</si>
  <si>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</si>
  <si>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</si>
  <si>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</si>
  <si>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</si>
  <si>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</si>
  <si>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</si>
  <si>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</si>
  <si>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</si>
  <si>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</si>
  <si>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</si>
  <si>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</si>
  <si>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</si>
  <si>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</si>
  <si>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</si>
  <si>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</si>
  <si>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</si>
  <si>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</si>
  <si>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</si>
  <si>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</si>
  <si>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</si>
  <si>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54ª Reunião Ordinária</t>
  </si>
  <si>
    <t>PL 170/25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</si>
</sst>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0">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8">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G18" sqref="G18"/>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45842</v>
      </c>
      <c r="G1" s="4" t="s">
        <v>2</v>
      </c>
    </row>
    <row r="2" spans="1:1024" ht="15" hidden="1" customHeight="1" x14ac:dyDescent="0.25">
      <c r="D2" s="2">
        <f>COUNTA(G3:IN3)</f>
        <v>2</v>
      </c>
      <c r="E2" s="2"/>
      <c r="F2" s="2"/>
    </row>
    <row r="3" spans="1:1024" s="5" customFormat="1" ht="51" x14ac:dyDescent="0.2">
      <c r="A3" s="5" t="s">
        <v>3</v>
      </c>
      <c r="B3" s="5" t="s">
        <v>4</v>
      </c>
      <c r="C3" s="5" t="s">
        <v>5</v>
      </c>
      <c r="D3" s="5" t="s">
        <v>6</v>
      </c>
      <c r="F3" s="5" t="s">
        <v>7</v>
      </c>
      <c r="G3" s="5" t="s">
        <v>8</v>
      </c>
      <c r="H3" s="6" t="s">
        <v>67</v>
      </c>
      <c r="I3" s="6"/>
      <c r="J3" s="6"/>
      <c r="K3" s="6"/>
      <c r="L3" s="6"/>
      <c r="M3" s="6"/>
      <c r="N3" s="6"/>
      <c r="O3" s="6"/>
      <c r="P3" s="6"/>
      <c r="Q3" s="6"/>
      <c r="IN3" s="7"/>
      <c r="AMC3"/>
      <c r="AMD3"/>
      <c r="AME3"/>
      <c r="AMF3"/>
      <c r="AMG3"/>
      <c r="AMH3"/>
      <c r="AMI3"/>
      <c r="AMJ3"/>
    </row>
    <row r="4" spans="1:1024"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7" ca="1" si="2">IF($C4&gt;=0.5,"P","F")</f>
        <v>P</v>
      </c>
      <c r="F4" s="10" t="s">
        <v>27</v>
      </c>
      <c r="G4" s="8" t="s">
        <v>9</v>
      </c>
      <c r="H4" s="8" t="s">
        <v>9</v>
      </c>
      <c r="AMC4"/>
      <c r="AMD4"/>
      <c r="AME4"/>
      <c r="AMF4"/>
      <c r="AMG4"/>
      <c r="AMH4"/>
      <c r="AMI4"/>
      <c r="AMJ4"/>
    </row>
    <row r="5" spans="1:1024"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28</v>
      </c>
      <c r="G5" s="8" t="s">
        <v>9</v>
      </c>
      <c r="H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0" t="s">
        <v>10</v>
      </c>
      <c r="G6" s="8" t="s">
        <v>9</v>
      </c>
      <c r="H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29</v>
      </c>
      <c r="G7" s="8" t="s">
        <v>9</v>
      </c>
      <c r="H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30</v>
      </c>
      <c r="G8" s="8" t="s">
        <v>9</v>
      </c>
      <c r="H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31</v>
      </c>
      <c r="G9" s="8" t="s">
        <v>9</v>
      </c>
      <c r="H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32</v>
      </c>
      <c r="G10" s="8" t="s">
        <v>9</v>
      </c>
      <c r="H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33</v>
      </c>
      <c r="G11" s="8" t="s">
        <v>9</v>
      </c>
      <c r="H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34</v>
      </c>
      <c r="G12" s="8" t="s">
        <v>9</v>
      </c>
      <c r="H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35</v>
      </c>
      <c r="G13" s="8" t="s">
        <v>9</v>
      </c>
      <c r="H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11</v>
      </c>
      <c r="G14" s="8" t="s">
        <v>9</v>
      </c>
      <c r="H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9</v>
      </c>
      <c r="H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0" t="s">
        <v>37</v>
      </c>
      <c r="G16" s="8" t="s">
        <v>9</v>
      </c>
      <c r="H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2</v>
      </c>
      <c r="B17" s="8">
        <f t="shared" si="0"/>
        <v>2</v>
      </c>
      <c r="C17" s="9">
        <f ca="1">(COUNTIF(G17:OFFSET(G17,0,$D$2-1),"P")/$D$2)+(COUNTIF(G17:OFFSET(G17,0,$D$2-1),"X")/$D$2)</f>
        <v>1</v>
      </c>
      <c r="D17" s="10" t="str">
        <f t="shared" ca="1" si="1"/>
        <v>PRESENTE</v>
      </c>
      <c r="E17" s="10" t="str">
        <f t="shared" ca="1" si="2"/>
        <v>P</v>
      </c>
      <c r="F17" s="10" t="s">
        <v>38</v>
      </c>
      <c r="G17" s="8" t="s">
        <v>9</v>
      </c>
      <c r="H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2</v>
      </c>
      <c r="B18" s="8">
        <f t="shared" si="0"/>
        <v>2</v>
      </c>
      <c r="C18" s="9">
        <f ca="1">(COUNTIF(G18:OFFSET(G18,0,$D$2-1),"P")/$D$2)+(COUNTIF(G18:OFFSET(G18,0,$D$2-1),"X")/$D$2)</f>
        <v>1</v>
      </c>
      <c r="D18" s="10" t="str">
        <f t="shared" ca="1" si="1"/>
        <v>PRESENTE</v>
      </c>
      <c r="E18" s="10"/>
      <c r="F18" s="10" t="s">
        <v>39</v>
      </c>
      <c r="G18" s="8" t="s">
        <v>9</v>
      </c>
      <c r="H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ref="E19:E32" ca="1" si="3">IF($C18&gt;=0.5,"P","F")</f>
        <v>P</v>
      </c>
      <c r="F19" s="10" t="s">
        <v>40</v>
      </c>
      <c r="G19" s="8" t="s">
        <v>9</v>
      </c>
      <c r="H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0" t="s">
        <v>41</v>
      </c>
      <c r="G20" s="8" t="s">
        <v>9</v>
      </c>
      <c r="H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0" t="s">
        <v>42</v>
      </c>
      <c r="G21" s="8" t="s">
        <v>9</v>
      </c>
      <c r="H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0" t="s">
        <v>43</v>
      </c>
      <c r="G22" s="8" t="s">
        <v>9</v>
      </c>
      <c r="H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0" t="s">
        <v>44</v>
      </c>
      <c r="G23" s="8" t="s">
        <v>9</v>
      </c>
      <c r="H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0" t="s">
        <v>65</v>
      </c>
      <c r="G24" s="8" t="s">
        <v>9</v>
      </c>
      <c r="H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0" t="s">
        <v>45</v>
      </c>
      <c r="G25" s="8" t="s">
        <v>9</v>
      </c>
      <c r="H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0" t="s">
        <v>46</v>
      </c>
      <c r="G26" s="8" t="s">
        <v>9</v>
      </c>
      <c r="H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0" t="s">
        <v>47</v>
      </c>
      <c r="G27" s="8" t="s">
        <v>9</v>
      </c>
      <c r="H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0" t="s">
        <v>48</v>
      </c>
      <c r="G28" s="8" t="s">
        <v>9</v>
      </c>
      <c r="H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0" t="s">
        <v>49</v>
      </c>
      <c r="G29" s="8" t="s">
        <v>9</v>
      </c>
      <c r="H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0" t="s">
        <v>50</v>
      </c>
      <c r="G30" s="8" t="s">
        <v>9</v>
      </c>
      <c r="H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0" t="s">
        <v>51</v>
      </c>
      <c r="G31" s="8" t="s">
        <v>9</v>
      </c>
      <c r="H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2</v>
      </c>
      <c r="B32" s="8">
        <f t="shared" si="0"/>
        <v>2</v>
      </c>
      <c r="C32" s="9">
        <f ca="1">(COUNTIF(G32:OFFSET(G32,0,$D$2-1),"P")/$D$2)+(COUNTIF(G32:OFFSET(G32,0,$D$2-1),"X")/$D$2)</f>
        <v>1</v>
      </c>
      <c r="D32" s="10" t="str">
        <f t="shared" ca="1" si="1"/>
        <v>PRESENTE</v>
      </c>
      <c r="E32" s="10" t="str">
        <f t="shared" ca="1" si="3"/>
        <v>P</v>
      </c>
      <c r="F32" s="10" t="s">
        <v>52</v>
      </c>
      <c r="G32" s="8" t="s">
        <v>9</v>
      </c>
      <c r="H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2</v>
      </c>
      <c r="B33" s="8">
        <f t="shared" si="0"/>
        <v>2</v>
      </c>
      <c r="C33" s="9">
        <f ca="1">(COUNTIF(G33:OFFSET(G33,0,$D$2-1),"P")/$D$2)+(COUNTIF(G33:OFFSET(G33,0,$D$2-1),"X")/$D$2)</f>
        <v>1</v>
      </c>
      <c r="D33" s="10" t="str">
        <f t="shared" ca="1" si="1"/>
        <v>PRESENTE</v>
      </c>
      <c r="E33" s="10" t="e">
        <f>IF(#REF!&gt;=0.5,"P","F")</f>
        <v>#REF!</v>
      </c>
      <c r="F33" s="10" t="s">
        <v>53</v>
      </c>
      <c r="G33" s="8" t="s">
        <v>9</v>
      </c>
      <c r="H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2</v>
      </c>
      <c r="B34" s="8">
        <f t="shared" si="0"/>
        <v>2</v>
      </c>
      <c r="C34" s="9">
        <f ca="1">(COUNTIF(G34:OFFSET(G34,0,$D$2-1),"P")/$D$2)+(COUNTIF(G34:OFFSET(G34,0,$D$2-1),"X")/$D$2)</f>
        <v>1</v>
      </c>
      <c r="D34" s="10" t="str">
        <f ca="1">IF($C34&gt;=0.5,"PRESENTE","AUSENTE")</f>
        <v>PRESENTE</v>
      </c>
      <c r="E34" s="10" t="str">
        <f ca="1">IF($C37&gt;=0.5,"P","F")</f>
        <v>P</v>
      </c>
      <c r="F34" s="10" t="s">
        <v>54</v>
      </c>
      <c r="G34" s="8" t="s">
        <v>9</v>
      </c>
      <c r="H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2</v>
      </c>
      <c r="B35" s="8">
        <f t="shared" si="0"/>
        <v>2</v>
      </c>
      <c r="C35" s="9">
        <f ca="1">(COUNTIF(G35:OFFSET(G35,0,$D$2-1),"P")/$D$2)+(COUNTIF(G35:OFFSET(G35,0,$D$2-1),"X")/$D$2)</f>
        <v>1</v>
      </c>
      <c r="D35" s="10" t="str">
        <f t="shared" ca="1" si="1"/>
        <v>PRESENTE</v>
      </c>
      <c r="E35" s="10" t="str">
        <f ca="1">IF($C33&gt;=0.5,"P","F")</f>
        <v>P</v>
      </c>
      <c r="F35" s="10" t="s">
        <v>55</v>
      </c>
      <c r="G35" s="8" t="s">
        <v>9</v>
      </c>
      <c r="H35" s="8" t="s">
        <v>23</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0" t="s">
        <v>56</v>
      </c>
      <c r="G36" s="8" t="s">
        <v>9</v>
      </c>
      <c r="H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2</v>
      </c>
      <c r="B37" s="8">
        <f t="shared" si="0"/>
        <v>2</v>
      </c>
      <c r="C37" s="9">
        <f ca="1">(COUNTIF(G37:OFFSET(G37,0,$D$2-1),"P")/$D$2)+(COUNTIF(G37:OFFSET(G37,0,$D$2-1),"X")/$D$2)</f>
        <v>1</v>
      </c>
      <c r="D37" s="10" t="str">
        <f t="shared" ca="1" si="1"/>
        <v>PRESENTE</v>
      </c>
      <c r="E37" s="10" t="str">
        <f ca="1">IF($C36&gt;=0.5,"P","F")</f>
        <v>P</v>
      </c>
      <c r="F37" s="10" t="s">
        <v>57</v>
      </c>
      <c r="G37" s="8" t="s">
        <v>9</v>
      </c>
      <c r="H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c r="F38" s="10" t="s">
        <v>58</v>
      </c>
      <c r="G38" s="8" t="s">
        <v>9</v>
      </c>
      <c r="H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t="str">
        <f ca="1">IF($C34&gt;=0.5,"P","F")</f>
        <v>P</v>
      </c>
      <c r="F39" s="10" t="s">
        <v>59</v>
      </c>
      <c r="G39" s="8" t="s">
        <v>9</v>
      </c>
      <c r="H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IF($C39&gt;=0.5,"P","F")</f>
        <v>P</v>
      </c>
      <c r="F40" s="10" t="s">
        <v>60</v>
      </c>
      <c r="G40" s="8" t="s">
        <v>9</v>
      </c>
      <c r="H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IF($C41&gt;=0.5,"P","F")</f>
        <v>P</v>
      </c>
      <c r="F41" s="10" t="s">
        <v>61</v>
      </c>
      <c r="G41" s="8" t="s">
        <v>9</v>
      </c>
      <c r="H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0" t="s">
        <v>62</v>
      </c>
      <c r="G42" s="8" t="s">
        <v>9</v>
      </c>
      <c r="H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0" t="s">
        <v>63</v>
      </c>
      <c r="G43" s="8" t="s">
        <v>9</v>
      </c>
      <c r="H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0" t="s">
        <v>64</v>
      </c>
      <c r="G44" s="8" t="s">
        <v>9</v>
      </c>
      <c r="H44" s="8" t="s">
        <v>23</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41</v>
      </c>
      <c r="H45" s="13">
        <f>COUNTIF(H4:H44,"P")+COUNTIF(H4:H44,"X")</f>
        <v>41</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9" t="s">
        <v>25</v>
      </c>
      <c r="B55" s="19"/>
      <c r="C55" s="19"/>
      <c r="D55" s="19"/>
      <c r="E55" s="19"/>
      <c r="F55" s="19"/>
      <c r="G55" s="19"/>
      <c r="H55" s="18"/>
      <c r="I55" s="17"/>
      <c r="J55" s="17"/>
      <c r="K55" s="17"/>
      <c r="L55" s="17"/>
      <c r="M55" s="17"/>
      <c r="N55" s="17"/>
      <c r="O55" s="17"/>
      <c r="P55" s="17"/>
      <c r="Q55" s="17"/>
    </row>
    <row r="56" spans="1:17" ht="13.5" thickBot="1" x14ac:dyDescent="0.25"/>
    <row r="57" spans="1:17" ht="24" customHeight="1" thickBot="1" x14ac:dyDescent="0.25">
      <c r="A57" s="19" t="s">
        <v>26</v>
      </c>
      <c r="B57" s="19"/>
      <c r="C57" s="19"/>
      <c r="D57" s="19"/>
      <c r="E57" s="19"/>
      <c r="F57" s="19"/>
      <c r="G57" s="19"/>
      <c r="H57" s="18"/>
      <c r="I57" s="17"/>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17" priority="329" operator="equal">
      <formula>"X"</formula>
    </cfRule>
    <cfRule type="cellIs" dxfId="16" priority="330" operator="equal">
      <formula>"F"</formula>
    </cfRule>
    <cfRule type="cellIs" dxfId="15" priority="331" operator="equal">
      <formula>"P"</formula>
    </cfRule>
  </conditionalFormatting>
  <conditionalFormatting sqref="I4:J65536">
    <cfRule type="cellIs" dxfId="14" priority="7" operator="equal">
      <formula>"X"</formula>
    </cfRule>
    <cfRule type="cellIs" dxfId="13" priority="8" operator="equal">
      <formula>"F"</formula>
    </cfRule>
    <cfRule type="cellIs" dxfId="12" priority="9" operator="equal">
      <formula>"P"</formula>
    </cfRule>
  </conditionalFormatting>
  <conditionalFormatting sqref="I1:IN2">
    <cfRule type="cellIs" dxfId="11" priority="10" operator="equal">
      <formula>"X"</formula>
    </cfRule>
    <cfRule type="cellIs" dxfId="10" priority="11" operator="equal">
      <formula>"F"</formula>
    </cfRule>
    <cfRule type="cellIs" dxfId="9" priority="12" operator="equal">
      <formula>"P"</formula>
    </cfRule>
  </conditionalFormatting>
  <conditionalFormatting sqref="K39:IN65536">
    <cfRule type="cellIs" dxfId="8" priority="178" operator="equal">
      <formula>"X"</formula>
    </cfRule>
    <cfRule type="cellIs" dxfId="7" priority="179" operator="equal">
      <formula>"F"</formula>
    </cfRule>
    <cfRule type="cellIs" dxfId="6" priority="180" operator="equal">
      <formula>"P"</formula>
    </cfRule>
  </conditionalFormatting>
  <conditionalFormatting sqref="H4:H65536">
    <cfRule type="cellIs" dxfId="5" priority="1" operator="equal">
      <formula>"X"</formula>
    </cfRule>
    <cfRule type="cellIs" dxfId="4" priority="2" operator="equal">
      <formula>"F"</formula>
    </cfRule>
    <cfRule type="cellIs" dxfId="3" priority="3" operator="equal">
      <formula>"P"</formula>
    </cfRule>
  </conditionalFormatting>
  <conditionalFormatting sqref="H1:H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04-07-2025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2025-07-04T18:52:31Z</dcterms:modified>
  <dc:language>pt-BR</dc:language>
</cp:coreProperties>
</file>